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mulateur" sheetId="1" state="visible" r:id="rId1"/>
    <sheet name="Équival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€"/>
    <numFmt numFmtId="165" formatCode="0.0%"/>
    <numFmt numFmtId="166" formatCode="0.0"/>
  </numFmts>
  <fonts count="12">
    <font>
      <name val="Calibri"/>
      <family val="2"/>
      <color theme="1"/>
      <sz val="11"/>
      <scheme val="minor"/>
    </font>
    <font>
      <name val="Arial"/>
      <b val="1"/>
      <color rgb="00111827"/>
      <sz val="16"/>
    </font>
    <font>
      <name val="Arial"/>
      <color rgb="006B7280"/>
      <sz val="9"/>
    </font>
    <font>
      <name val="Arial"/>
      <b val="1"/>
      <color rgb="0092400E"/>
      <sz val="9"/>
    </font>
    <font>
      <name val="Arial"/>
      <b val="1"/>
      <color rgb="00FFFFFF"/>
      <sz val="11"/>
    </font>
    <font>
      <name val="Arial"/>
      <color rgb="001F2937"/>
      <sz val="10"/>
    </font>
    <font>
      <name val="Arial"/>
      <b val="1"/>
      <color rgb="001F2937"/>
      <sz val="10"/>
    </font>
    <font>
      <name val="Arial"/>
      <b val="1"/>
      <color rgb="001F2937"/>
      <sz val="9"/>
    </font>
    <font>
      <name val="Arial"/>
      <i val="1"/>
      <color rgb="006B7280"/>
      <sz val="8"/>
    </font>
    <font>
      <name val="Arial"/>
      <b val="1"/>
      <color rgb="006B7280"/>
      <sz val="9"/>
    </font>
    <font>
      <name val="Arial"/>
      <b val="1"/>
      <color rgb="002563EB"/>
      <sz val="12"/>
    </font>
    <font>
      <name val="Arial"/>
      <b val="1"/>
      <color rgb="00FFFFFF"/>
      <sz val="9"/>
    </font>
  </fonts>
  <fills count="5">
    <fill>
      <patternFill/>
    </fill>
    <fill>
      <patternFill patternType="gray125"/>
    </fill>
    <fill>
      <patternFill patternType="solid">
        <fgColor rgb="00FFF4C2"/>
        <bgColor rgb="00FFF4C2"/>
      </patternFill>
    </fill>
    <fill>
      <patternFill patternType="solid">
        <fgColor rgb="002563EB"/>
        <bgColor rgb="002563EB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vertical="center" indent="1"/>
    </xf>
    <xf numFmtId="0" fontId="5" fillId="0" borderId="0" pivotButton="0" quotePrefix="0" xfId="0"/>
    <xf numFmtId="9" fontId="6" fillId="2" borderId="1" applyAlignment="1" pivotButton="0" quotePrefix="0" xfId="0">
      <alignment horizontal="center" vertical="center"/>
    </xf>
    <xf numFmtId="0" fontId="7" fillId="0" borderId="0" pivotButton="0" quotePrefix="0" xfId="0"/>
    <xf numFmtId="1" fontId="6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4" borderId="1" applyAlignment="1" pivotButton="0" quotePrefix="0" xfId="0">
      <alignment horizontal="left" vertical="center" wrapText="1"/>
    </xf>
    <xf numFmtId="0" fontId="9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/>
    </xf>
    <xf numFmtId="164" fontId="5" fillId="2" borderId="1" applyAlignment="1" pivotButton="0" quotePrefix="0" xfId="0">
      <alignment horizontal="center" vertical="center"/>
    </xf>
    <xf numFmtId="2" fontId="5" fillId="2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6" fontId="6" fillId="0" borderId="1" applyAlignment="1" pivotButton="0" quotePrefix="0" xfId="0">
      <alignment horizontal="center"/>
    </xf>
    <xf numFmtId="1" fontId="6" fillId="0" borderId="1" applyAlignment="1" pivotButton="0" quotePrefix="0" xfId="0">
      <alignment horizontal="center"/>
    </xf>
    <xf numFmtId="166" fontId="6" fillId="2" borderId="1" applyAlignment="1" pivotButton="0" quotePrefix="0" xfId="0">
      <alignment horizontal="center" vertical="center"/>
    </xf>
    <xf numFmtId="0" fontId="6" fillId="0" borderId="0" pivotButton="0" quotePrefix="0" xfId="0"/>
    <xf numFmtId="165" fontId="10" fillId="0" borderId="0" applyAlignment="1" pivotButton="0" quotePrefix="0" xfId="0">
      <alignment horizontal="center"/>
    </xf>
    <xf numFmtId="0" fontId="11" fillId="3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ont>
        <name val="Arial"/>
        <b val="1"/>
        <color rgb="00B91C1C"/>
      </font>
      <fill>
        <patternFill patternType="solid">
          <fgColor rgb="00FEE2E2"/>
          <bgColor rgb="00FEE2E2"/>
        </patternFill>
      </fill>
    </dxf>
    <dxf>
      <font>
        <name val="Arial"/>
        <b val="1"/>
        <color rgb="00047857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B2:I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0" customWidth="1" min="9" max="9"/>
  </cols>
  <sheetData>
    <row r="2">
      <c r="B2" s="1" t="inlineStr">
        <is>
          <t>Simulateur de notation des offres</t>
        </is>
      </c>
    </row>
    <row r="3">
      <c r="B3" s="2" t="inlineStr">
        <is>
          <t>Méthode : mon-ao.com/blog/criteres-attribution-notation-offres · prix + valeur technique (+ environnement), formule proportionnelle ou linéaire</t>
        </is>
      </c>
    </row>
    <row r="4">
      <c r="B4" s="3" t="inlineStr">
        <is>
          <t>Cellules jaunes = à remplir avec les données du RC et vos hypothèses (valeurs déjà saisies : simulation fictive de l'article). Le reste se calcule seul.</t>
        </is>
      </c>
    </row>
    <row r="6" ht="22" customHeight="1">
      <c r="B6" s="4" t="inlineStr">
        <is>
          <t>1 · Les règles du RC</t>
        </is>
      </c>
    </row>
    <row r="7">
      <c r="B7" s="5" t="inlineStr">
        <is>
          <t>Pondération valeur technique</t>
        </is>
      </c>
      <c r="C7" s="6" t="n">
        <v>0.6</v>
      </c>
      <c r="D7" s="7">
        <f>IF(ROUND(C7+C8+C9,4)=1,"Total des pondérations : 100 %","ATTENTION : les pondérations ne font pas 100 %")</f>
        <v/>
      </c>
    </row>
    <row r="8">
      <c r="B8" s="5" t="inlineStr">
        <is>
          <t>Pondération prix</t>
        </is>
      </c>
      <c r="C8" s="6" t="n">
        <v>0.4</v>
      </c>
    </row>
    <row r="9">
      <c r="B9" s="5" t="inlineStr">
        <is>
          <t>Pondération environnement (0 % si pas de critère séparé)</t>
        </is>
      </c>
      <c r="C9" s="6" t="n">
        <v>0</v>
      </c>
    </row>
    <row r="10">
      <c r="B10" s="5" t="inlineStr">
        <is>
          <t>Note maximale par critère</t>
        </is>
      </c>
      <c r="C10" s="8" t="n">
        <v>20</v>
      </c>
    </row>
    <row r="11">
      <c r="B11" s="5" t="inlineStr">
        <is>
          <t>Formule de notation du prix</t>
        </is>
      </c>
      <c r="C11" s="9" t="inlineStr">
        <is>
          <t>Proportionnelle</t>
        </is>
      </c>
      <c r="D11" s="10" t="inlineStr">
        <is>
          <t>Proportionnelle : note max × prix le plus bas ÷ prix. Linéaire : note max × (1 − écart au prix le plus bas). Sans formule publiée, partez de la proportionnelle.</t>
        </is>
      </c>
    </row>
    <row r="13" ht="22" customHeight="1">
      <c r="B13" s="4" t="inlineStr">
        <is>
          <t>2 · Les offres (la vôtre et vos hypothèses sur les concurrents)</t>
        </is>
      </c>
    </row>
    <row r="14" ht="28" customHeight="1">
      <c r="B14" s="11" t="inlineStr">
        <is>
          <t>Offre</t>
        </is>
      </c>
      <c r="C14" s="12" t="inlineStr">
        <is>
          <t>Prix HT</t>
        </is>
      </c>
      <c r="D14" s="12" t="inlineStr">
        <is>
          <t>Note technique</t>
        </is>
      </c>
      <c r="E14" s="12" t="inlineStr">
        <is>
          <t>Note environnement</t>
        </is>
      </c>
      <c r="F14" s="12" t="inlineStr">
        <is>
          <t>Note prix</t>
        </is>
      </c>
      <c r="G14" s="12" t="inlineStr">
        <is>
          <t>Écart de prix</t>
        </is>
      </c>
      <c r="H14" s="12" t="inlineStr">
        <is>
          <t>Total / 100</t>
        </is>
      </c>
      <c r="I14" s="12" t="inlineStr">
        <is>
          <t>Rang</t>
        </is>
      </c>
    </row>
    <row r="15">
      <c r="B15" s="13" t="inlineStr">
        <is>
          <t>A : la moins chère, mémoire générique</t>
        </is>
      </c>
      <c r="C15" s="14" t="n">
        <v>200000</v>
      </c>
      <c r="D15" s="15" t="n">
        <v>11</v>
      </c>
      <c r="E15" s="15" t="n"/>
      <c r="F15" s="16">
        <f>IF(C15="","",IF($C$11="Linéaire",MAX(0,$C$10*(1-(C15-MIN($C$15:$C$19))/MIN($C$15:$C$19))),$C$10*MIN($C$15:$C$19)/C15))</f>
        <v/>
      </c>
      <c r="G15" s="17">
        <f>IF(C15="","",C15/MIN($C$15:$C$19)-1)</f>
        <v/>
      </c>
      <c r="H15" s="18">
        <f>IF(C15="","",($C$7*N(D15)+$C$8*F15+$C$9*N(E15))/$C$10*100)</f>
        <v/>
      </c>
      <c r="I15" s="19">
        <f>IF(C15="","",RANK(H15,$H$15:$H$19))</f>
        <v/>
      </c>
    </row>
    <row r="16">
      <c r="B16" s="13" t="inlineStr">
        <is>
          <t>B : +8 %, mémoire spécifique</t>
        </is>
      </c>
      <c r="C16" s="14" t="n">
        <v>216000</v>
      </c>
      <c r="D16" s="15" t="n">
        <v>16</v>
      </c>
      <c r="E16" s="15" t="n"/>
      <c r="F16" s="16">
        <f>IF(C16="","",IF($C$11="Linéaire",MAX(0,$C$10*(1-(C16-MIN($C$15:$C$19))/MIN($C$15:$C$19))),$C$10*MIN($C$15:$C$19)/C16))</f>
        <v/>
      </c>
      <c r="G16" s="17">
        <f>IF(C16="","",C16/MIN($C$15:$C$19)-1)</f>
        <v/>
      </c>
      <c r="H16" s="18">
        <f>IF(C16="","",($C$7*N(D16)+$C$8*F16+$C$9*N(E16))/$C$10*100)</f>
        <v/>
      </c>
      <c r="I16" s="19">
        <f>IF(C16="","",RANK(H16,$H$15:$H$19))</f>
        <v/>
      </c>
    </row>
    <row r="17">
      <c r="B17" s="13" t="inlineStr">
        <is>
          <t>C : +15 %, meilleur mémoire</t>
        </is>
      </c>
      <c r="C17" s="14" t="n">
        <v>230000</v>
      </c>
      <c r="D17" s="15" t="n">
        <v>16.5</v>
      </c>
      <c r="E17" s="15" t="n"/>
      <c r="F17" s="16">
        <f>IF(C17="","",IF($C$11="Linéaire",MAX(0,$C$10*(1-(C17-MIN($C$15:$C$19))/MIN($C$15:$C$19))),$C$10*MIN($C$15:$C$19)/C17))</f>
        <v/>
      </c>
      <c r="G17" s="17">
        <f>IF(C17="","",C17/MIN($C$15:$C$19)-1)</f>
        <v/>
      </c>
      <c r="H17" s="18">
        <f>IF(C17="","",($C$7*N(D17)+$C$8*F17+$C$9*N(E17))/$C$10*100)</f>
        <v/>
      </c>
      <c r="I17" s="19">
        <f>IF(C17="","",RANK(H17,$H$15:$H$19))</f>
        <v/>
      </c>
    </row>
    <row r="18">
      <c r="B18" s="13" t="n"/>
      <c r="C18" s="14" t="n"/>
      <c r="D18" s="15" t="n"/>
      <c r="E18" s="15" t="n"/>
      <c r="F18" s="16">
        <f>IF(C18="","",IF($C$11="Linéaire",MAX(0,$C$10*(1-(C18-MIN($C$15:$C$19))/MIN($C$15:$C$19))),$C$10*MIN($C$15:$C$19)/C18))</f>
        <v/>
      </c>
      <c r="G18" s="17">
        <f>IF(C18="","",C18/MIN($C$15:$C$19)-1)</f>
        <v/>
      </c>
      <c r="H18" s="18">
        <f>IF(C18="","",($C$7*N(D18)+$C$8*F18+$C$9*N(E18))/$C$10*100)</f>
        <v/>
      </c>
      <c r="I18" s="19">
        <f>IF(C18="","",RANK(H18,$H$15:$H$19))</f>
        <v/>
      </c>
    </row>
    <row r="19">
      <c r="B19" s="13" t="n"/>
      <c r="C19" s="14" t="n"/>
      <c r="D19" s="15" t="n"/>
      <c r="E19" s="15" t="n"/>
      <c r="F19" s="16">
        <f>IF(C19="","",IF($C$11="Linéaire",MAX(0,$C$10*(1-(C19-MIN($C$15:$C$19))/MIN($C$15:$C$19))),$C$10*MIN($C$15:$C$19)/C19))</f>
        <v/>
      </c>
      <c r="G19" s="17">
        <f>IF(C19="","",C19/MIN($C$15:$C$19)-1)</f>
        <v/>
      </c>
      <c r="H19" s="18">
        <f>IF(C19="","",($C$7*N(D19)+$C$8*F19+$C$9*N(E19))/$C$10*100)</f>
        <v/>
      </c>
      <c r="I19" s="19">
        <f>IF(C19="","",RANK(H19,$H$15:$H$19))</f>
        <v/>
      </c>
    </row>
    <row r="21">
      <c r="B21" s="10" t="inlineStr">
        <is>
          <t>Notes technique et environnement : votre estimation, sur la note maximale. Le total suppose des critères notés sur la même échelle.</t>
        </is>
      </c>
    </row>
    <row r="23" ht="22" customHeight="1">
      <c r="B23" s="4" t="inlineStr">
        <is>
          <t>3 · Ce que vaut un point de valeur technique sur CE marché</t>
        </is>
      </c>
    </row>
    <row r="24">
      <c r="B24" s="5" t="inlineStr">
        <is>
          <t>Points de valeur technique gagnés</t>
        </is>
      </c>
      <c r="C24" s="20" t="n">
        <v>1</v>
      </c>
    </row>
    <row r="25">
      <c r="B25" s="21" t="inlineStr">
        <is>
          <t>Hausse de prix qui garde la même note (formule choisie)</t>
        </is>
      </c>
      <c r="C25" s="22">
        <f>IF($C$8&lt;=0,"",IF($C$11="Linéaire",$C$7*$C$24/($C$10*$C$8),IF(1-$C$7*$C$24/($C$10*$C$8)&lt;=0,"",1/(1-$C$7*$C$24/($C$10*$C$8))-1)))</f>
        <v/>
      </c>
      <c r="D25" s="10" t="inlineStr">
        <is>
          <t>Écart mesuré par rapport au prix le plus bas, à note environnement égale.</t>
        </is>
      </c>
    </row>
  </sheetData>
  <mergeCells count="6">
    <mergeCell ref="B13:I13"/>
    <mergeCell ref="D7:H7"/>
    <mergeCell ref="D25:H25"/>
    <mergeCell ref="B6:I6"/>
    <mergeCell ref="D11:H11"/>
    <mergeCell ref="B23:I23"/>
  </mergeCells>
  <conditionalFormatting sqref="D7">
    <cfRule type="expression" priority="1" dxfId="0">
      <formula>LEFT(D7,9)="ATTENTION"</formula>
    </cfRule>
  </conditionalFormatting>
  <conditionalFormatting sqref="I15:I19">
    <cfRule type="expression" priority="2" dxfId="1">
      <formula>I15=1</formula>
    </cfRule>
  </conditionalFormatting>
  <dataValidations count="1">
    <dataValidation sqref="C11" showDropDown="0" showInputMessage="0" showErrorMessage="0" allowBlank="0" type="list">
      <formula1>"Proportionnelle,Linéaire"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563EB"/>
    <outlinePr summaryBelow="1" summaryRight="1"/>
    <pageSetUpPr/>
  </sheetPr>
  <dimension ref="B2:E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24" customWidth="1" min="3" max="3"/>
    <col width="24" customWidth="1" min="4" max="4"/>
    <col width="24" customWidth="1" min="5" max="5"/>
  </cols>
  <sheetData>
    <row r="2">
      <c r="B2" s="1" t="inlineStr">
        <is>
          <t>Combien vaut un point de mémoire technique ?</t>
        </is>
      </c>
    </row>
    <row r="3">
      <c r="B3" s="2" t="inlineStr">
        <is>
          <t>Prix et valeur technique seuls, note sur 20, formule proportionnelle, écart mesuré par rapport au prix le plus bas.</t>
        </is>
      </c>
    </row>
    <row r="5" ht="30" customHeight="1">
      <c r="B5" s="23" t="inlineStr">
        <is>
          <t>Pondération technique</t>
        </is>
      </c>
      <c r="C5" s="23" t="inlineStr">
        <is>
          <t>+1 point = hausse de prix de</t>
        </is>
      </c>
      <c r="D5" s="23" t="inlineStr">
        <is>
          <t>+2 points = hausse de prix de</t>
        </is>
      </c>
      <c r="E5" s="23" t="inlineStr">
        <is>
          <t>Lecture</t>
        </is>
      </c>
    </row>
    <row r="6">
      <c r="B6" s="6" t="n">
        <v>0.3</v>
      </c>
      <c r="C6" s="24">
        <f>IF(1-B6*1/(20*(1-B6))&lt;=0,"",1/(1-B6*1/(20*(1-B6)))-1)</f>
        <v/>
      </c>
      <c r="D6" s="24">
        <f>IF(1-B6*2/(20*(1-B6))&lt;=0,"",1/(1-B6*2/(20*(1-B6)))-1)</f>
        <v/>
      </c>
      <c r="E6" s="25">
        <f>IF(B6&lt;0.4,"La bataille se joue sur le prix",IF(B6&lt;0.6,"Prix et mémoire se valent","Le mémoire préserve la marge"))</f>
        <v/>
      </c>
    </row>
    <row r="7">
      <c r="B7" s="6" t="n">
        <v>0.4</v>
      </c>
      <c r="C7" s="24">
        <f>IF(1-B7*1/(20*(1-B7))&lt;=0,"",1/(1-B7*1/(20*(1-B7)))-1)</f>
        <v/>
      </c>
      <c r="D7" s="24">
        <f>IF(1-B7*2/(20*(1-B7))&lt;=0,"",1/(1-B7*2/(20*(1-B7)))-1)</f>
        <v/>
      </c>
      <c r="E7" s="25">
        <f>IF(B7&lt;0.4,"La bataille se joue sur le prix",IF(B7&lt;0.6,"Prix et mémoire se valent","Le mémoire préserve la marge"))</f>
        <v/>
      </c>
    </row>
    <row r="8">
      <c r="B8" s="6" t="n">
        <v>0.5</v>
      </c>
      <c r="C8" s="24">
        <f>IF(1-B8*1/(20*(1-B8))&lt;=0,"",1/(1-B8*1/(20*(1-B8)))-1)</f>
        <v/>
      </c>
      <c r="D8" s="24">
        <f>IF(1-B8*2/(20*(1-B8))&lt;=0,"",1/(1-B8*2/(20*(1-B8)))-1)</f>
        <v/>
      </c>
      <c r="E8" s="25">
        <f>IF(B8&lt;0.4,"La bataille se joue sur le prix",IF(B8&lt;0.6,"Prix et mémoire se valent","Le mémoire préserve la marge"))</f>
        <v/>
      </c>
    </row>
    <row r="9">
      <c r="B9" s="6" t="n">
        <v>0.6</v>
      </c>
      <c r="C9" s="24">
        <f>IF(1-B9*1/(20*(1-B9))&lt;=0,"",1/(1-B9*1/(20*(1-B9)))-1)</f>
        <v/>
      </c>
      <c r="D9" s="24">
        <f>IF(1-B9*2/(20*(1-B9))&lt;=0,"",1/(1-B9*2/(20*(1-B9)))-1)</f>
        <v/>
      </c>
      <c r="E9" s="25">
        <f>IF(B9&lt;0.4,"La bataille se joue sur le prix",IF(B9&lt;0.6,"Prix et mémoire se valent","Le mémoire préserve la marge"))</f>
        <v/>
      </c>
    </row>
    <row r="10">
      <c r="B10" s="6" t="n">
        <v>0.7</v>
      </c>
      <c r="C10" s="24">
        <f>IF(1-B10*1/(20*(1-B10))&lt;=0,"",1/(1-B10*1/(20*(1-B10)))-1)</f>
        <v/>
      </c>
      <c r="D10" s="24">
        <f>IF(1-B10*2/(20*(1-B10))&lt;=0,"",1/(1-B10*2/(20*(1-B10)))-1)</f>
        <v/>
      </c>
      <c r="E10" s="25">
        <f>IF(B10&lt;0.4,"La bataille se joue sur le prix",IF(B10&lt;0.6,"Prix et mémoire se valent","Le mémoire préserve la marge"))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mon-ao.com</dc:creator>
  <dc:title>Simulateur de notation des offres</dc:title>
  <dcterms:created xsi:type="dcterms:W3CDTF">2026-10-20T12:19:17Z</dcterms:created>
  <dcterms:modified xsi:type="dcterms:W3CDTF">2026-10-20T12:19:17Z</dcterms:modified>
</cp:coreProperties>
</file>