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G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#,##0.00 €"/>
    <numFmt numFmtId="166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92400E"/>
      <sz val="9"/>
    </font>
    <font>
      <name val="Arial"/>
      <b val="1"/>
      <color rgb="001F2937"/>
      <sz val="10"/>
    </font>
    <font>
      <name val="Arial"/>
      <b val="1"/>
      <color rgb="002563EB"/>
      <sz val="11"/>
    </font>
    <font>
      <name val="Arial"/>
      <color rgb="001F2937"/>
      <sz val="10"/>
    </font>
    <font>
      <name val="Arial"/>
      <i val="1"/>
      <color rgb="006B7280"/>
      <sz val="8"/>
    </font>
    <font>
      <name val="Arial"/>
      <b val="1"/>
      <color rgb="00FFFFFF"/>
      <sz val="9"/>
    </font>
    <font>
      <name val="Arial"/>
      <b val="1"/>
      <color rgb="001F2937"/>
      <sz val="11"/>
    </font>
    <font>
      <name val="Arial"/>
      <b val="1"/>
      <color rgb="002563EB"/>
      <sz val="12"/>
    </font>
    <font>
      <name val="Arial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FF4C2"/>
        <bgColor rgb="00FFF4C2"/>
      </patternFill>
    </fill>
    <fill>
      <patternFill patternType="solid">
        <fgColor rgb="002563EB"/>
        <bgColor rgb="002563EB"/>
      </patternFill>
    </fill>
  </fills>
  <borders count="5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 style="thin">
        <color rgb="00E5E7EB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6" fillId="0" borderId="0" pivotButton="0" quotePrefix="0" xfId="0"/>
    <xf numFmtId="9" fontId="4" fillId="2" borderId="1" applyAlignment="1" pivotButton="0" quotePrefix="0" xfId="0">
      <alignment horizontal="center" vertical="center"/>
    </xf>
    <xf numFmtId="0" fontId="7" fillId="0" borderId="0" pivotButton="0" quotePrefix="0" xfId="0"/>
    <xf numFmtId="0" fontId="4" fillId="0" borderId="0" pivotButton="0" quotePrefix="0" xfId="0"/>
    <xf numFmtId="164" fontId="5" fillId="0" borderId="0" applyAlignment="1" pivotButton="0" quotePrefix="0" xfId="0">
      <alignment horizontal="center"/>
    </xf>
    <xf numFmtId="0" fontId="8" fillId="3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4" fontId="6" fillId="2" borderId="1" applyAlignment="1" pivotButton="0" quotePrefix="0" xfId="0">
      <alignment horizontal="center" vertical="center"/>
    </xf>
    <xf numFmtId="165" fontId="6" fillId="2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9" fillId="0" borderId="0" pivotButton="0" quotePrefix="0" xfId="0"/>
    <xf numFmtId="0" fontId="11" fillId="0" borderId="0" pivotButton="0" quotePrefix="0" xfId="0"/>
    <xf numFmtId="165" fontId="4" fillId="0" borderId="0" pivotButton="0" quotePrefix="0" xfId="0"/>
    <xf numFmtId="165" fontId="10" fillId="0" borderId="0" pivotButton="0" quotePrefix="0" xfId="0"/>
    <xf numFmtId="165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165" fontId="4" fillId="0" borderId="0" applyAlignment="1" pivotButton="0" quotePrefix="0" xfId="0">
      <alignment horizontal="right"/>
    </xf>
    <xf numFmtId="166" fontId="4" fillId="0" borderId="0" applyAlignment="1" pivotButton="0" quotePrefix="0" xfId="0">
      <alignment horizontal="right"/>
    </xf>
  </cellXfs>
  <cellStyles count="1">
    <cellStyle name="Normal" xfId="0" builtinId="0" hidden="0"/>
  </cellStyles>
  <dxfs count="2">
    <dxf>
      <font>
        <name val="Arial"/>
        <b val="1"/>
        <color rgb="00047857"/>
      </font>
      <fill>
        <patternFill patternType="solid">
          <fgColor rgb="00D1FAE5"/>
          <bgColor rgb="00D1FAE5"/>
        </patternFill>
      </fill>
    </dxf>
    <dxf>
      <font>
        <name val="Arial"/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G35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9" customWidth="1" min="3" max="3"/>
    <col width="11" customWidth="1" min="4" max="4"/>
    <col width="16" customWidth="1" min="5" max="5"/>
    <col width="16" customWidth="1" min="6" max="6"/>
    <col width="16" customWidth="1" min="7" max="7"/>
  </cols>
  <sheetData>
    <row r="2">
      <c r="B2" s="1" t="inlineStr">
        <is>
          <t>Trame de DPGF : du déboursé sec au prix de vente</t>
        </is>
      </c>
    </row>
    <row r="3">
      <c r="B3" s="2" t="inlineStr">
        <is>
          <t>Guide : mon-ao.com/blog/dpgf-bpu-dqe-exemple · reprenez les postes, unités et quantités du cadre fourni par l'acheteur, sans les modifier</t>
        </is>
      </c>
    </row>
    <row r="4">
      <c r="B4" s="3" t="inlineStr">
        <is>
          <t>Cellules jaunes = à remplir. Valeurs d'exemple : lot de maçonnerie fictif de l'article.</t>
        </is>
      </c>
    </row>
    <row r="6">
      <c r="B6" s="4" t="inlineStr">
        <is>
          <t>Frais généraux (% du déboursé sec)</t>
        </is>
      </c>
      <c r="C6" s="5" t="n">
        <v>0.24</v>
      </c>
      <c r="D6" s="6" t="inlineStr">
        <is>
          <t>Vos frais généraux réels : frais annuels ÷ déboursé sec annuel (demandez le chiffre à votre comptable).</t>
        </is>
      </c>
    </row>
    <row r="7">
      <c r="B7" s="4" t="inlineStr">
        <is>
          <t>Marge (% du déboursé sec)</t>
        </is>
      </c>
      <c r="C7" s="5" t="n">
        <v>0.08</v>
      </c>
    </row>
    <row r="8">
      <c r="B8" s="7" t="inlineStr">
        <is>
          <t>Coefficient de vente</t>
        </is>
      </c>
      <c r="C8" s="8">
        <f>1+C6+C7</f>
        <v/>
      </c>
    </row>
    <row r="10" ht="32" customHeight="1">
      <c r="B10" s="9" t="inlineStr">
        <is>
          <t>Poste (intitulé du cadre)</t>
        </is>
      </c>
      <c r="C10" s="9" t="inlineStr">
        <is>
          <t>Unité</t>
        </is>
      </c>
      <c r="D10" s="9" t="inlineStr">
        <is>
          <t>Quantité</t>
        </is>
      </c>
      <c r="E10" s="9" t="inlineStr">
        <is>
          <t>Déboursé sec unitaire</t>
        </is>
      </c>
      <c r="F10" s="9" t="inlineStr">
        <is>
          <t>Prix unitaire de vente</t>
        </is>
      </c>
      <c r="G10" s="9" t="inlineStr">
        <is>
          <t>Total HT</t>
        </is>
      </c>
    </row>
    <row r="11">
      <c r="B11" s="10" t="inlineStr">
        <is>
          <t>Installation de chantier</t>
        </is>
      </c>
      <c r="C11" s="11" t="inlineStr">
        <is>
          <t>Ft</t>
        </is>
      </c>
      <c r="D11" s="12" t="n">
        <v>1</v>
      </c>
      <c r="E11" s="13" t="n">
        <v>2400</v>
      </c>
      <c r="F11" s="14">
        <f>IF(E11="","",ROUND(E11*$C$8,2))</f>
        <v/>
      </c>
      <c r="G11" s="15">
        <f>IF(OR(D11="",F11=""),"",ROUND(D11*F11,2))</f>
        <v/>
      </c>
    </row>
    <row r="12">
      <c r="B12" s="10" t="inlineStr">
        <is>
          <t>Démolition de maçonnerie</t>
        </is>
      </c>
      <c r="C12" s="11" t="inlineStr">
        <is>
          <t>m³</t>
        </is>
      </c>
      <c r="D12" s="12" t="n">
        <v>12</v>
      </c>
      <c r="E12" s="13" t="n">
        <v>95</v>
      </c>
      <c r="F12" s="14">
        <f>IF(E12="","",ROUND(E12*$C$8,2))</f>
        <v/>
      </c>
      <c r="G12" s="15">
        <f>IF(OR(D12="",F12=""),"",ROUND(D12*F12,2))</f>
        <v/>
      </c>
    </row>
    <row r="13">
      <c r="B13" s="10" t="inlineStr">
        <is>
          <t>Béton de fondations</t>
        </is>
      </c>
      <c r="C13" s="11" t="inlineStr">
        <is>
          <t>m³</t>
        </is>
      </c>
      <c r="D13" s="12" t="n">
        <v>18</v>
      </c>
      <c r="E13" s="13" t="n">
        <v>210</v>
      </c>
      <c r="F13" s="14">
        <f>IF(E13="","",ROUND(E13*$C$8,2))</f>
        <v/>
      </c>
      <c r="G13" s="15">
        <f>IF(OR(D13="",F13=""),"",ROUND(D13*F13,2))</f>
        <v/>
      </c>
    </row>
    <row r="14">
      <c r="B14" s="10" t="inlineStr">
        <is>
          <t>Murs en blocs béton de 20 cm</t>
        </is>
      </c>
      <c r="C14" s="11" t="inlineStr">
        <is>
          <t>m²</t>
        </is>
      </c>
      <c r="D14" s="12" t="n">
        <v>140</v>
      </c>
      <c r="E14" s="13" t="n">
        <v>48</v>
      </c>
      <c r="F14" s="14">
        <f>IF(E14="","",ROUND(E14*$C$8,2))</f>
        <v/>
      </c>
      <c r="G14" s="15">
        <f>IF(OR(D14="",F14=""),"",ROUND(D14*F14,2))</f>
        <v/>
      </c>
    </row>
    <row r="15">
      <c r="B15" s="10" t="inlineStr">
        <is>
          <t>Enduit monocouche</t>
        </is>
      </c>
      <c r="C15" s="11" t="inlineStr">
        <is>
          <t>m²</t>
        </is>
      </c>
      <c r="D15" s="12" t="n">
        <v>160</v>
      </c>
      <c r="E15" s="13" t="n">
        <v>26</v>
      </c>
      <c r="F15" s="14">
        <f>IF(E15="","",ROUND(E15*$C$8,2))</f>
        <v/>
      </c>
      <c r="G15" s="15">
        <f>IF(OR(D15="",F15=""),"",ROUND(D15*F15,2))</f>
        <v/>
      </c>
    </row>
    <row r="16">
      <c r="B16" s="10" t="n"/>
      <c r="C16" s="11" t="n"/>
      <c r="D16" s="12" t="n"/>
      <c r="E16" s="13" t="n"/>
      <c r="F16" s="14">
        <f>IF(E16="","",ROUND(E16*$C$8,2))</f>
        <v/>
      </c>
      <c r="G16" s="15">
        <f>IF(OR(D16="",F16=""),"",ROUND(D16*F16,2))</f>
        <v/>
      </c>
    </row>
    <row r="17">
      <c r="B17" s="10" t="n"/>
      <c r="C17" s="11" t="n"/>
      <c r="D17" s="12" t="n"/>
      <c r="E17" s="13" t="n"/>
      <c r="F17" s="14">
        <f>IF(E17="","",ROUND(E17*$C$8,2))</f>
        <v/>
      </c>
      <c r="G17" s="15">
        <f>IF(OR(D17="",F17=""),"",ROUND(D17*F17,2))</f>
        <v/>
      </c>
    </row>
    <row r="18">
      <c r="B18" s="10" t="n"/>
      <c r="C18" s="11" t="n"/>
      <c r="D18" s="12" t="n"/>
      <c r="E18" s="13" t="n"/>
      <c r="F18" s="14">
        <f>IF(E18="","",ROUND(E18*$C$8,2))</f>
        <v/>
      </c>
      <c r="G18" s="15">
        <f>IF(OR(D18="",F18=""),"",ROUND(D18*F18,2))</f>
        <v/>
      </c>
    </row>
    <row r="19">
      <c r="B19" s="10" t="n"/>
      <c r="C19" s="11" t="n"/>
      <c r="D19" s="12" t="n"/>
      <c r="E19" s="13" t="n"/>
      <c r="F19" s="14">
        <f>IF(E19="","",ROUND(E19*$C$8,2))</f>
        <v/>
      </c>
      <c r="G19" s="15">
        <f>IF(OR(D19="",F19=""),"",ROUND(D19*F19,2))</f>
        <v/>
      </c>
    </row>
    <row r="20">
      <c r="B20" s="10" t="n"/>
      <c r="C20" s="11" t="n"/>
      <c r="D20" s="12" t="n"/>
      <c r="E20" s="13" t="n"/>
      <c r="F20" s="14">
        <f>IF(E20="","",ROUND(E20*$C$8,2))</f>
        <v/>
      </c>
      <c r="G20" s="15">
        <f>IF(OR(D20="",F20=""),"",ROUND(D20*F20,2))</f>
        <v/>
      </c>
    </row>
    <row r="21">
      <c r="B21" s="10" t="n"/>
      <c r="C21" s="11" t="n"/>
      <c r="D21" s="12" t="n"/>
      <c r="E21" s="13" t="n"/>
      <c r="F21" s="14">
        <f>IF(E21="","",ROUND(E21*$C$8,2))</f>
        <v/>
      </c>
      <c r="G21" s="15">
        <f>IF(OR(D21="",F21=""),"",ROUND(D21*F21,2))</f>
        <v/>
      </c>
    </row>
    <row r="22">
      <c r="B22" s="10" t="n"/>
      <c r="C22" s="11" t="n"/>
      <c r="D22" s="12" t="n"/>
      <c r="E22" s="13" t="n"/>
      <c r="F22" s="14">
        <f>IF(E22="","",ROUND(E22*$C$8,2))</f>
        <v/>
      </c>
      <c r="G22" s="15">
        <f>IF(OR(D22="",F22=""),"",ROUND(D22*F22,2))</f>
        <v/>
      </c>
    </row>
    <row r="23">
      <c r="B23" s="10" t="n"/>
      <c r="C23" s="11" t="n"/>
      <c r="D23" s="12" t="n"/>
      <c r="E23" s="13" t="n"/>
      <c r="F23" s="14">
        <f>IF(E23="","",ROUND(E23*$C$8,2))</f>
        <v/>
      </c>
      <c r="G23" s="15">
        <f>IF(OR(D23="",F23=""),"",ROUND(D23*F23,2))</f>
        <v/>
      </c>
    </row>
    <row r="24">
      <c r="B24" s="10" t="n"/>
      <c r="C24" s="11" t="n"/>
      <c r="D24" s="12" t="n"/>
      <c r="E24" s="13" t="n"/>
      <c r="F24" s="14">
        <f>IF(E24="","",ROUND(E24*$C$8,2))</f>
        <v/>
      </c>
      <c r="G24" s="15">
        <f>IF(OR(D24="",F24=""),"",ROUND(D24*F24,2))</f>
        <v/>
      </c>
    </row>
    <row r="25">
      <c r="B25" s="10" t="n"/>
      <c r="C25" s="11" t="n"/>
      <c r="D25" s="12" t="n"/>
      <c r="E25" s="13" t="n"/>
      <c r="F25" s="14">
        <f>IF(E25="","",ROUND(E25*$C$8,2))</f>
        <v/>
      </c>
      <c r="G25" s="15">
        <f>IF(OR(D25="",F25=""),"",ROUND(D25*F25,2))</f>
        <v/>
      </c>
    </row>
    <row r="26">
      <c r="B26" s="16" t="inlineStr">
        <is>
          <t>Total HT du lot</t>
        </is>
      </c>
      <c r="D26" s="17" t="inlineStr">
        <is>
          <t>Déboursé sec total</t>
        </is>
      </c>
      <c r="E26" s="18">
        <f>SUMPRODUCT(D11:D25,E11:E25)</f>
        <v/>
      </c>
      <c r="G26" s="19">
        <f>SUM(G11:G25)</f>
        <v/>
      </c>
    </row>
    <row r="28">
      <c r="B28" s="7" t="inlineStr">
        <is>
          <t>Montant HT porté à l'acte d'engagement</t>
        </is>
      </c>
      <c r="C28" s="20" t="n">
        <v>24024</v>
      </c>
      <c r="D28" s="21" t="n"/>
      <c r="E28" s="7">
        <f>IF(C28="","",IF(ROUND(C28,2)=ROUND(G26,2),"OK : montants identiques","ÉCART : "&amp;FIXED(G26-C28,2)&amp;" €"))</f>
        <v/>
      </c>
    </row>
    <row r="30">
      <c r="B30" s="16" t="inlineStr">
        <is>
          <t>Où va l'argent du lot</t>
        </is>
      </c>
    </row>
    <row r="31">
      <c r="B31" s="4" t="inlineStr">
        <is>
          <t>Déboursé sec</t>
        </is>
      </c>
      <c r="C31" s="22">
        <f>E26</f>
        <v/>
      </c>
      <c r="D31" s="23">
        <f>IF($G$26=0,"",C31/$G$26)</f>
        <v/>
      </c>
    </row>
    <row r="32">
      <c r="B32" s="4" t="inlineStr">
        <is>
          <t>Frais généraux</t>
        </is>
      </c>
      <c r="C32" s="22">
        <f>E26*C6</f>
        <v/>
      </c>
      <c r="D32" s="23">
        <f>IF($G$26=0,"",C32/$G$26)</f>
        <v/>
      </c>
    </row>
    <row r="33">
      <c r="B33" s="4" t="inlineStr">
        <is>
          <t>Marge</t>
        </is>
      </c>
      <c r="C33" s="22">
        <f>E26*C7</f>
        <v/>
      </c>
      <c r="D33" s="23">
        <f>IF($G$26=0,"",C33/$G$26)</f>
        <v/>
      </c>
    </row>
    <row r="35">
      <c r="B35" s="6" t="inlineStr">
        <is>
          <t>Les arrondis au centime ligne par ligne peuvent créer quelques centimes d'écart avec le calcul global : c'est le total des lignes qui compte.</t>
        </is>
      </c>
    </row>
  </sheetData>
  <mergeCells count="2">
    <mergeCell ref="C28:D28"/>
    <mergeCell ref="E28:G28"/>
  </mergeCells>
  <conditionalFormatting sqref="E28">
    <cfRule type="expression" priority="1" dxfId="0">
      <formula>LEFT(E28,2)="OK"</formula>
    </cfRule>
    <cfRule type="expression" priority="2" dxfId="1">
      <formula>LEFT(E28,5)="ÉCART"</formula>
    </cfRule>
  </conditionalFormatting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mon-ao.com</dc:creator>
  <dc:title>Trame de DPGF</dc:title>
  <dcterms:created xsi:type="dcterms:W3CDTF">2026-10-20T13:15:42Z</dcterms:created>
  <dcterms:modified xsi:type="dcterms:W3CDTF">2026-10-20T13:15:42Z</dcterms:modified>
</cp:coreProperties>
</file>